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<sst xmlns="http://schemas.openxmlformats.org/spreadsheetml/2006/main" count="356" uniqueCount="101">
  <si>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</si>
  <si>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</si>
  <si>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</si>
  <si>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</si>
  <si>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</si>
  <si>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</si>
  <si>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</si>
  <si>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</si>
  <si>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</si>
  <si>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</si>
  <si>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</si>
  <si>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</si>
  <si>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</si>
  <si>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</si>
  <si>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Розы Люксембург</t>
  </si>
  <si>
    <t>46/1</t>
  </si>
  <si>
    <t>01.04.2016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</si>
  <si>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</si>
  <si>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</si>
  <si>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</si>
  <si>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</si>
  <si>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</si>
  <si>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Смена трубопровода ф 32 мм (ХВС и ГВС п/п)</t>
  </si>
  <si>
    <t>р.Люксембург, 46/1</t>
  </si>
  <si>
    <t>кв.28</t>
  </si>
  <si>
    <t>Смена трубопровода ф 110,50мм (ЦК)</t>
  </si>
  <si>
    <t>кв.56,58,60,62,64</t>
  </si>
  <si>
    <t>закрепление информационной таблички на жилом доме</t>
  </si>
  <si>
    <t>Р.Люксембург, 46/1</t>
  </si>
  <si>
    <t>ИТОГО</t>
  </si>
  <si>
    <t>Февраль 2019г.</t>
  </si>
  <si>
    <t>проверка   технического состояния вентиляционных  и дымовых каналов</t>
  </si>
  <si>
    <t>кв.2,3,6,8,9,13,17,18,19,23,25,26,27,32,39,41,42,44,45,47,51,52,56, 57,60,61,63,64,65,58,67,70,72,75, 76</t>
  </si>
  <si>
    <t>смена трубопровода ф 110,160мм</t>
  </si>
  <si>
    <t>подвал ЦК</t>
  </si>
  <si>
    <t>Март 2019г.</t>
  </si>
  <si>
    <t>Апрель 2019г.</t>
  </si>
  <si>
    <t>смена труб ЦК</t>
  </si>
  <si>
    <t>подвал</t>
  </si>
  <si>
    <t>Проверка технического состояния вентиляционных и дымовых каналов.</t>
  </si>
  <si>
    <t>кв.14,24,31,34,49,59,68</t>
  </si>
  <si>
    <t>Май  2019г.</t>
  </si>
  <si>
    <t>Устройство мусорного контейнера (лодочки) на территории двора жилого дома</t>
  </si>
  <si>
    <t xml:space="preserve">Смена трубопровода ф 25,20 мм </t>
  </si>
  <si>
    <t>кв.2,5 (подвал)ЦО</t>
  </si>
  <si>
    <t>смена трубопровода ф 20,32 мм</t>
  </si>
  <si>
    <t>кв.73 ЦО</t>
  </si>
  <si>
    <t>Июнь 2019г.</t>
  </si>
  <si>
    <t>Июль 2019г.</t>
  </si>
  <si>
    <t xml:space="preserve">смена трубопровода ф 32мм </t>
  </si>
  <si>
    <t>гидравлические испытания внутридомовой системы ЦО</t>
  </si>
  <si>
    <t>гидравлические испытания внутридомовой системы ГВС</t>
  </si>
  <si>
    <t>Август 2019г.</t>
  </si>
  <si>
    <t>проверка технического состояния вентиляционных каналов.</t>
  </si>
  <si>
    <t>кв.67,69,70,76,79,72,80,48,49,51, 54,58,63,64,30,33,35,40,41,42,45, 47,1,8,9,10,11,12,13,16,21</t>
  </si>
  <si>
    <t>Сентябрь 2019г.</t>
  </si>
  <si>
    <t>ремонт асфальтового покрытия территории двора</t>
  </si>
  <si>
    <t>Октябрь 2019г.</t>
  </si>
  <si>
    <t>проверка технического состояния вентиляционных каналов</t>
  </si>
  <si>
    <t>кв.1</t>
  </si>
  <si>
    <t>Ноябрь 2019г.</t>
  </si>
  <si>
    <t>смена трубопровода ф 25мм (ЦО)</t>
  </si>
  <si>
    <t>4-й подъезд ЦО</t>
  </si>
  <si>
    <t>Декабрь 2019г.</t>
  </si>
  <si>
    <t>Работы по аварийному ремонту общего имущества МКД с января по декабрь  2019г.</t>
  </si>
  <si>
    <t>ВСЕГО</t>
  </si>
  <si>
    <t>установка крана шарового ф20мм</t>
  </si>
  <si>
    <t>кв.55 (ГВС и ХВС)</t>
  </si>
  <si>
    <t>техническое обслуживание УУТЭ</t>
  </si>
  <si>
    <t>ЦО и ГВС</t>
  </si>
  <si>
    <t>техническое обслуживание ОПУЭ</t>
  </si>
  <si>
    <t>ФЕВРАЛЬ 2019Г.</t>
  </si>
  <si>
    <t>установка поливочного крана (прошу добавить в лицевой счет по статье т/о за июнь 2018г.) материал жителя</t>
  </si>
  <si>
    <t>кв.65</t>
  </si>
  <si>
    <t>установка поливочного крана (прошу снять с лицевого счета по статье т/о за июнь 2018г.) материал жителя</t>
  </si>
  <si>
    <t>Прошу снять с лиц.счета по статье Т/О за февраль 2018г. (обходы и осмотры подвала и инженерных коммуникаций)</t>
  </si>
  <si>
    <t>Прошу снять с лиц.счета по статье Т/О за декабрь  2018г. (обходы и осмотры подвала и инженерных коммуникаций)</t>
  </si>
  <si>
    <t>Май 2019г.</t>
  </si>
  <si>
    <t>проверка электросчетчиков</t>
  </si>
  <si>
    <t>кв.1-80</t>
  </si>
  <si>
    <t>июнь 2019г.</t>
  </si>
  <si>
    <t>установка крана шарового ф15мм</t>
  </si>
  <si>
    <t>кв.19-20 (ГВС)</t>
  </si>
  <si>
    <t>смена трубопровода ГВС ф 20мм</t>
  </si>
  <si>
    <t>кв.29 ГВС</t>
  </si>
  <si>
    <t xml:space="preserve">смена крана шарового ф 15 мм </t>
  </si>
  <si>
    <t>кв.44ГВС</t>
  </si>
  <si>
    <t>смена коренного крана ф15мм</t>
  </si>
  <si>
    <t>кв.53 ХВС</t>
  </si>
  <si>
    <t>сентябрь 2019г.</t>
  </si>
  <si>
    <t>октябрь 2019г.</t>
  </si>
  <si>
    <t>ноябрь 2019г.</t>
  </si>
  <si>
    <t>обходы и осмотры подвала и инженерных коммуникаций (устранение непрогрева системы ЦО)</t>
  </si>
  <si>
    <t>кв.11,78,73,53,47,39,69,75,23,13,18,65,80,3,34,70</t>
  </si>
  <si>
    <t>подготовка к запуску системы ЦО в ж/д</t>
  </si>
  <si>
    <t>декабрь 2019г.</t>
  </si>
  <si>
    <t>кв.63,54,70,25,38,75,22,29,72,61,15,14,27,32, 52</t>
  </si>
  <si>
    <t>Планово-профилактический ремонт оборудования</t>
  </si>
  <si>
    <t>ремонт электроосвещения (смена лампы)жилого дома</t>
  </si>
  <si>
    <t>4-й подъезд 4-й этаж,2-й подъезд 1-й этаж</t>
  </si>
  <si>
    <t>кв.24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</si>
</sst>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mm/yy"/>
  </numFmts>
  <fonts count="5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53"/>
      <name val="Arial"/>
      <family val="2"/>
    </font>
    <font>
      <b/>
      <i/>
      <sz val="11"/>
      <color indexed="53"/>
      <name val="Arial"/>
      <family val="2"/>
    </font>
    <font>
      <sz val="10"/>
      <color indexed="53"/>
      <name val="Arial"/>
      <family val="2"/>
    </font>
    <font>
      <b/>
      <i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horizontal="justify" wrapText="1"/>
    </xf>
    <xf numFmtId="0" fontId="12" fillId="0" borderId="10" xfId="0" applyNumberFormat="1" applyFont="1" applyBorder="1" applyAlignment="1">
      <alignment horizontal="justify" wrapText="1"/>
    </xf>
    <xf numFmtId="0" fontId="12" fillId="0" borderId="10" xfId="0" applyNumberFormat="1" applyFont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0" fillId="0" borderId="10" xfId="0" applyNumberFormat="1" applyFont="1" applyBorder="1" applyAlignment="1">
      <alignment horizontal="justify" wrapText="1"/>
    </xf>
    <xf numFmtId="0" fontId="17" fillId="0" borderId="10" xfId="0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1" fillId="0" borderId="10" xfId="0" applyNumberFormat="1" applyFont="1" applyBorder="1" applyAlignment="1">
      <alignment horizontal="center" wrapText="1"/>
    </xf>
    <xf numFmtId="0" fontId="7" fillId="36" borderId="10" xfId="0" applyNumberFormat="1" applyFont="1" applyFill="1" applyBorder="1" applyAlignment="1">
      <alignment horizontal="center" wrapText="1"/>
    </xf>
    <xf numFmtId="2" fontId="11" fillId="35" borderId="0" xfId="0" applyNumberFormat="1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 wrapText="1"/>
    </xf>
    <xf numFmtId="164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I16" sqref="I16"/>
    </sheetView>
  </sheetViews>
  <sheetFormatPr defaultColWidth="11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</cols>
  <sheetData>
    <row r="1" spans="1:12" ht="18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6" t="s">
        <v>1</v>
      </c>
      <c r="B3" s="47" t="s">
        <v>2</v>
      </c>
      <c r="C3" s="47"/>
      <c r="D3" s="48" t="s">
        <v>3</v>
      </c>
      <c r="E3" s="49" t="s">
        <v>4</v>
      </c>
      <c r="F3" s="49" t="s">
        <v>5</v>
      </c>
      <c r="G3" s="48" t="s">
        <v>6</v>
      </c>
      <c r="H3" s="48" t="s">
        <v>7</v>
      </c>
      <c r="I3" s="48" t="s">
        <v>8</v>
      </c>
      <c r="J3" s="49" t="s">
        <v>9</v>
      </c>
      <c r="K3" s="49" t="s">
        <v>10</v>
      </c>
      <c r="L3" s="49" t="s">
        <v>11</v>
      </c>
    </row>
    <row r="4" spans="1:12" ht="28.5" customHeight="1">
      <c r="A4" s="46"/>
      <c r="B4" s="4" t="s">
        <v>12</v>
      </c>
      <c r="C4" s="4" t="s">
        <v>13</v>
      </c>
      <c r="D4" s="48"/>
      <c r="E4" s="48"/>
      <c r="F4" s="49"/>
      <c r="G4" s="48"/>
      <c r="H4" s="48"/>
      <c r="I4" s="48"/>
      <c r="J4" s="48"/>
      <c r="K4" s="48"/>
      <c r="L4" s="49"/>
    </row>
    <row r="5" spans="1:12" ht="15.75">
      <c r="A5" s="5"/>
      <c r="B5" s="6" t="s">
        <v>14</v>
      </c>
      <c r="C5" s="6" t="s">
        <v>15</v>
      </c>
      <c r="D5" s="5"/>
      <c r="E5" s="5"/>
      <c r="F5" s="5"/>
      <c r="G5" s="5"/>
      <c r="H5" s="5"/>
      <c r="I5" s="5"/>
      <c r="J5" s="5"/>
      <c r="K5" s="5"/>
      <c r="L5" s="7" t="s">
        <v>16</v>
      </c>
    </row>
    <row r="6" spans="1:12" ht="15.75">
      <c r="A6" s="5"/>
      <c r="B6" s="50" t="s">
        <v>17</v>
      </c>
      <c r="C6" s="50"/>
      <c r="D6" s="50"/>
      <c r="E6">
        <v>56452.33</v>
      </c>
      <c r="F6">
        <v>266072.424</v>
      </c>
      <c r="G6">
        <v>864185.57</v>
      </c>
      <c r="H6">
        <v>863708.54</v>
      </c>
      <c r="I6">
        <v>1032734.28</v>
      </c>
      <c r="J6">
        <v>97046.69</v>
      </c>
      <c r="K6">
        <v>56929.36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9"/>
  <sheetViews>
    <sheetView zoomScale="80" zoomScaleNormal="80" zoomScalePageLayoutView="0" workbookViewId="0" topLeftCell="A70">
      <selection activeCell="E92" sqref="E92"/>
    </sheetView>
  </sheetViews>
  <sheetFormatPr defaultColWidth="11.57421875" defaultRowHeight="12.75"/>
  <cols>
    <col min="1" max="1" width="9.57421875" style="0" customWidth="1"/>
    <col min="2" max="2" width="34.421875" style="10" customWidth="1"/>
    <col min="3" max="3" width="28.57421875" style="0" customWidth="1"/>
    <col min="4" max="4" width="36.8515625" style="0" customWidth="1"/>
    <col min="5" max="5" width="16.57421875" style="0" customWidth="1"/>
  </cols>
  <sheetData>
    <row r="1" spans="1:5" ht="19.5" customHeight="1">
      <c r="A1" s="51" t="s">
        <v>18</v>
      </c>
      <c r="B1" s="51"/>
      <c r="C1" s="51"/>
      <c r="D1" s="51"/>
      <c r="E1" s="51"/>
    </row>
    <row r="2" spans="1:5" ht="15.75">
      <c r="A2" s="11" t="s">
        <v>1</v>
      </c>
      <c r="B2" s="12" t="s">
        <v>19</v>
      </c>
      <c r="C2" s="13" t="s">
        <v>2</v>
      </c>
      <c r="D2" s="13" t="s">
        <v>20</v>
      </c>
      <c r="E2" s="13" t="s">
        <v>21</v>
      </c>
    </row>
    <row r="3" spans="1:5" ht="27.75" customHeight="1">
      <c r="A3" s="14">
        <v>1</v>
      </c>
      <c r="B3" s="15" t="s">
        <v>22</v>
      </c>
      <c r="C3" s="15" t="s">
        <v>23</v>
      </c>
      <c r="D3" s="15" t="s">
        <v>24</v>
      </c>
      <c r="E3" s="15">
        <f>8033.32</f>
        <v>8033.32</v>
      </c>
    </row>
    <row r="4" spans="1:5" ht="28.5">
      <c r="A4" s="14">
        <v>2</v>
      </c>
      <c r="B4" s="16" t="s">
        <v>25</v>
      </c>
      <c r="C4" s="17" t="s">
        <v>23</v>
      </c>
      <c r="D4" s="17" t="s">
        <v>26</v>
      </c>
      <c r="E4" s="17">
        <f>17965.16</f>
        <v>17965.16</v>
      </c>
    </row>
    <row r="5" spans="1:5" ht="42.75">
      <c r="A5" s="14">
        <v>3</v>
      </c>
      <c r="B5" s="18" t="s">
        <v>27</v>
      </c>
      <c r="C5" s="17" t="s">
        <v>28</v>
      </c>
      <c r="D5" s="14"/>
      <c r="E5" s="14">
        <f>264.56</f>
        <v>264.56</v>
      </c>
    </row>
    <row r="6" spans="1:5" ht="15">
      <c r="A6" s="19"/>
      <c r="B6" s="20" t="s">
        <v>29</v>
      </c>
      <c r="C6" s="19"/>
      <c r="D6" s="19"/>
      <c r="E6" s="19">
        <f>E4+E5+E3</f>
        <v>26263.04</v>
      </c>
    </row>
    <row r="7" spans="1:5" ht="12.75">
      <c r="A7" s="8"/>
      <c r="B7" s="21"/>
      <c r="C7" s="8"/>
      <c r="D7" s="8"/>
      <c r="E7" s="8"/>
    </row>
    <row r="8" spans="1:5" ht="20.25" customHeight="1">
      <c r="A8" s="52" t="s">
        <v>30</v>
      </c>
      <c r="B8" s="52"/>
      <c r="C8" s="52"/>
      <c r="D8" s="52"/>
      <c r="E8" s="52"/>
    </row>
    <row r="9" spans="1:5" ht="15.75">
      <c r="A9" s="11" t="s">
        <v>1</v>
      </c>
      <c r="B9" s="12" t="s">
        <v>19</v>
      </c>
      <c r="C9" s="13" t="s">
        <v>2</v>
      </c>
      <c r="D9" s="13" t="s">
        <v>20</v>
      </c>
      <c r="E9" s="13" t="s">
        <v>21</v>
      </c>
    </row>
    <row r="10" spans="1:5" ht="60" customHeight="1">
      <c r="A10" s="14">
        <v>1</v>
      </c>
      <c r="B10" s="22" t="s">
        <v>31</v>
      </c>
      <c r="C10" s="15" t="s">
        <v>28</v>
      </c>
      <c r="D10" s="23" t="s">
        <v>32</v>
      </c>
      <c r="E10" s="24">
        <f>6770.4</f>
        <v>6770.4</v>
      </c>
    </row>
    <row r="11" spans="1:5" ht="36" customHeight="1">
      <c r="A11" s="14">
        <v>2</v>
      </c>
      <c r="B11" s="18" t="s">
        <v>33</v>
      </c>
      <c r="C11" s="14" t="s">
        <v>23</v>
      </c>
      <c r="D11" s="14" t="s">
        <v>34</v>
      </c>
      <c r="E11" s="14">
        <f>8114.31</f>
        <v>8114.31</v>
      </c>
    </row>
    <row r="12" spans="1:5" ht="27.75" customHeight="1">
      <c r="A12" s="14">
        <v>3</v>
      </c>
      <c r="B12" s="18"/>
      <c r="C12" s="14"/>
      <c r="D12" s="14"/>
      <c r="E12" s="14"/>
    </row>
    <row r="13" spans="1:5" ht="36.75" customHeight="1">
      <c r="A13" s="14">
        <v>4</v>
      </c>
      <c r="B13" s="16"/>
      <c r="C13" s="14"/>
      <c r="D13" s="16"/>
      <c r="E13" s="16"/>
    </row>
    <row r="14" spans="1:5" ht="15">
      <c r="A14" s="19"/>
      <c r="B14" s="20" t="s">
        <v>29</v>
      </c>
      <c r="C14" s="19"/>
      <c r="D14" s="19"/>
      <c r="E14" s="19">
        <f>E10+E11+E12+E13</f>
        <v>14884.71</v>
      </c>
    </row>
    <row r="15" spans="1:5" ht="12.75">
      <c r="A15" s="8"/>
      <c r="B15" s="21"/>
      <c r="C15" s="8"/>
      <c r="D15" s="8"/>
      <c r="E15" s="8"/>
    </row>
    <row r="16" spans="1:5" ht="18" customHeight="1">
      <c r="A16" s="52" t="s">
        <v>35</v>
      </c>
      <c r="B16" s="52"/>
      <c r="C16" s="52"/>
      <c r="D16" s="52"/>
      <c r="E16" s="52"/>
    </row>
    <row r="17" spans="1:5" ht="15.75">
      <c r="A17" s="11" t="s">
        <v>1</v>
      </c>
      <c r="B17" s="12" t="s">
        <v>19</v>
      </c>
      <c r="C17" s="13" t="s">
        <v>2</v>
      </c>
      <c r="D17" s="13" t="s">
        <v>20</v>
      </c>
      <c r="E17" s="13" t="s">
        <v>21</v>
      </c>
    </row>
    <row r="18" spans="1:5" ht="14.25">
      <c r="A18" s="14">
        <v>1</v>
      </c>
      <c r="B18" s="16"/>
      <c r="C18" s="15"/>
      <c r="D18" s="15"/>
      <c r="E18" s="15"/>
    </row>
    <row r="19" spans="1:5" ht="14.25">
      <c r="A19" s="14">
        <v>2</v>
      </c>
      <c r="B19" s="16"/>
      <c r="C19" s="16"/>
      <c r="D19" s="16"/>
      <c r="E19" s="16"/>
    </row>
    <row r="20" spans="1:5" ht="14.25">
      <c r="A20" s="14">
        <v>3</v>
      </c>
      <c r="B20" s="16"/>
      <c r="C20" s="16"/>
      <c r="D20" s="16"/>
      <c r="E20" s="16"/>
    </row>
    <row r="21" spans="1:5" ht="14.25">
      <c r="A21" s="14">
        <v>4</v>
      </c>
      <c r="B21" s="15"/>
      <c r="C21" s="14"/>
      <c r="D21" s="14"/>
      <c r="E21" s="14"/>
    </row>
    <row r="22" spans="1:5" ht="15">
      <c r="A22" s="19"/>
      <c r="B22" s="20" t="s">
        <v>29</v>
      </c>
      <c r="C22" s="19"/>
      <c r="D22" s="19"/>
      <c r="E22" s="19">
        <f>E19+E20+E18+E20+E21</f>
        <v>0</v>
      </c>
    </row>
    <row r="23" spans="1:5" ht="12.75">
      <c r="A23" s="8"/>
      <c r="B23" s="21"/>
      <c r="C23" s="8"/>
      <c r="D23" s="8"/>
      <c r="E23" s="8"/>
    </row>
    <row r="24" spans="1:5" ht="12.75">
      <c r="A24" s="8"/>
      <c r="B24" s="21"/>
      <c r="C24" s="8"/>
      <c r="D24" s="8"/>
      <c r="E24" s="8"/>
    </row>
    <row r="25" spans="1:5" ht="20.25" customHeight="1">
      <c r="A25" s="53" t="s">
        <v>36</v>
      </c>
      <c r="B25" s="53"/>
      <c r="C25" s="53"/>
      <c r="D25" s="53"/>
      <c r="E25" s="53"/>
    </row>
    <row r="26" spans="1:5" ht="15.75">
      <c r="A26" s="11" t="s">
        <v>1</v>
      </c>
      <c r="B26" s="12" t="s">
        <v>19</v>
      </c>
      <c r="C26" s="13" t="s">
        <v>2</v>
      </c>
      <c r="D26" s="13" t="s">
        <v>20</v>
      </c>
      <c r="E26" s="13" t="s">
        <v>21</v>
      </c>
    </row>
    <row r="27" spans="1:5" ht="23.25" customHeight="1">
      <c r="A27" s="14">
        <v>1</v>
      </c>
      <c r="B27" s="16" t="s">
        <v>37</v>
      </c>
      <c r="C27" s="15" t="s">
        <v>23</v>
      </c>
      <c r="D27" s="16" t="s">
        <v>38</v>
      </c>
      <c r="E27" s="16">
        <v>8114.31</v>
      </c>
    </row>
    <row r="28" spans="1:5" ht="42.75">
      <c r="A28" s="14">
        <v>2</v>
      </c>
      <c r="B28" s="15" t="s">
        <v>39</v>
      </c>
      <c r="C28" s="16" t="s">
        <v>23</v>
      </c>
      <c r="D28" s="16" t="s">
        <v>40</v>
      </c>
      <c r="E28" s="16">
        <v>1820</v>
      </c>
    </row>
    <row r="29" spans="1:5" ht="14.25">
      <c r="A29" s="14">
        <v>3</v>
      </c>
      <c r="B29" s="15"/>
      <c r="C29" s="14"/>
      <c r="D29" s="14"/>
      <c r="E29" s="14"/>
    </row>
    <row r="30" spans="1:5" ht="15">
      <c r="A30" s="19"/>
      <c r="B30" s="20" t="s">
        <v>29</v>
      </c>
      <c r="C30" s="19"/>
      <c r="D30" s="19"/>
      <c r="E30" s="19">
        <f>E28+E27+E29</f>
        <v>9934.310000000001</v>
      </c>
    </row>
    <row r="31" spans="1:5" ht="15">
      <c r="A31" s="25"/>
      <c r="B31" s="26"/>
      <c r="C31" s="25"/>
      <c r="D31" s="25"/>
      <c r="E31" s="25"/>
    </row>
    <row r="32" spans="1:5" ht="20.25" customHeight="1">
      <c r="A32" s="53" t="s">
        <v>41</v>
      </c>
      <c r="B32" s="53"/>
      <c r="C32" s="53"/>
      <c r="D32" s="53"/>
      <c r="E32" s="53"/>
    </row>
    <row r="33" spans="1:5" ht="15.75">
      <c r="A33" s="11" t="s">
        <v>1</v>
      </c>
      <c r="B33" s="12" t="s">
        <v>19</v>
      </c>
      <c r="C33" s="13" t="s">
        <v>2</v>
      </c>
      <c r="D33" s="13" t="s">
        <v>20</v>
      </c>
      <c r="E33" s="13" t="s">
        <v>21</v>
      </c>
    </row>
    <row r="34" spans="1:5" ht="66" customHeight="1">
      <c r="A34" s="14">
        <v>1</v>
      </c>
      <c r="B34" s="16" t="s">
        <v>42</v>
      </c>
      <c r="C34" s="15" t="s">
        <v>23</v>
      </c>
      <c r="D34" s="16"/>
      <c r="E34" s="16">
        <f>20957.56</f>
        <v>20957.56</v>
      </c>
    </row>
    <row r="35" spans="1:5" ht="28.5">
      <c r="A35" s="14">
        <v>2</v>
      </c>
      <c r="B35" s="15" t="s">
        <v>43</v>
      </c>
      <c r="C35" s="16" t="s">
        <v>23</v>
      </c>
      <c r="D35" s="16" t="s">
        <v>44</v>
      </c>
      <c r="E35" s="16">
        <f>36810.72</f>
        <v>36810.72</v>
      </c>
    </row>
    <row r="36" spans="1:5" ht="28.5">
      <c r="A36" s="14">
        <v>3</v>
      </c>
      <c r="B36" s="15" t="s">
        <v>45</v>
      </c>
      <c r="C36" s="14" t="s">
        <v>23</v>
      </c>
      <c r="D36" s="14" t="s">
        <v>46</v>
      </c>
      <c r="E36" s="14">
        <f>5043.4</f>
        <v>5043.4</v>
      </c>
    </row>
    <row r="37" spans="1:5" ht="15">
      <c r="A37" s="19"/>
      <c r="B37" s="20" t="s">
        <v>29</v>
      </c>
      <c r="C37" s="19"/>
      <c r="D37" s="19"/>
      <c r="E37" s="19">
        <f>E35+E34+E36</f>
        <v>62811.68</v>
      </c>
    </row>
    <row r="38" spans="1:5" ht="15">
      <c r="A38" s="25"/>
      <c r="B38" s="26"/>
      <c r="C38" s="25"/>
      <c r="D38" s="25"/>
      <c r="E38" s="25"/>
    </row>
    <row r="39" spans="1:5" ht="12.75" customHeight="1">
      <c r="A39" s="53" t="s">
        <v>47</v>
      </c>
      <c r="B39" s="53"/>
      <c r="C39" s="53"/>
      <c r="D39" s="53"/>
      <c r="E39" s="53"/>
    </row>
    <row r="40" spans="1:5" ht="15.75">
      <c r="A40" s="11" t="s">
        <v>1</v>
      </c>
      <c r="B40" s="12" t="s">
        <v>19</v>
      </c>
      <c r="C40" s="13" t="s">
        <v>2</v>
      </c>
      <c r="D40" s="13" t="s">
        <v>20</v>
      </c>
      <c r="E40" s="13" t="s">
        <v>21</v>
      </c>
    </row>
    <row r="41" spans="1:5" ht="14.25">
      <c r="A41" s="14">
        <v>1</v>
      </c>
      <c r="B41" s="16"/>
      <c r="C41" s="15" t="s">
        <v>23</v>
      </c>
      <c r="D41" s="16"/>
      <c r="E41" s="16"/>
    </row>
    <row r="42" spans="1:5" ht="14.25">
      <c r="A42" s="14">
        <v>2</v>
      </c>
      <c r="B42" s="15"/>
      <c r="C42" s="16" t="s">
        <v>23</v>
      </c>
      <c r="D42" s="16"/>
      <c r="E42" s="16"/>
    </row>
    <row r="43" spans="1:5" ht="14.25">
      <c r="A43" s="14">
        <v>3</v>
      </c>
      <c r="B43" s="15"/>
      <c r="C43" s="14"/>
      <c r="D43" s="14"/>
      <c r="E43" s="14"/>
    </row>
    <row r="44" spans="1:5" ht="15">
      <c r="A44" s="19"/>
      <c r="B44" s="20" t="s">
        <v>29</v>
      </c>
      <c r="C44" s="19"/>
      <c r="D44" s="19"/>
      <c r="E44" s="19">
        <f>E42+E41+E43</f>
        <v>0</v>
      </c>
    </row>
    <row r="45" spans="1:5" ht="15">
      <c r="A45" s="25"/>
      <c r="B45" s="26"/>
      <c r="C45" s="25"/>
      <c r="D45" s="25"/>
      <c r="E45" s="25"/>
    </row>
    <row r="46" spans="1:5" ht="21" customHeight="1">
      <c r="A46" s="53" t="s">
        <v>48</v>
      </c>
      <c r="B46" s="53"/>
      <c r="C46" s="53"/>
      <c r="D46" s="53"/>
      <c r="E46" s="53"/>
    </row>
    <row r="47" spans="1:5" ht="15.75">
      <c r="A47" s="11" t="s">
        <v>1</v>
      </c>
      <c r="B47" s="12" t="s">
        <v>19</v>
      </c>
      <c r="C47" s="13" t="s">
        <v>2</v>
      </c>
      <c r="D47" s="13" t="s">
        <v>20</v>
      </c>
      <c r="E47" s="13" t="s">
        <v>21</v>
      </c>
    </row>
    <row r="48" spans="1:5" ht="18" customHeight="1">
      <c r="A48" s="14">
        <v>1</v>
      </c>
      <c r="B48" s="16"/>
      <c r="C48" s="15" t="s">
        <v>23</v>
      </c>
      <c r="D48" s="16"/>
      <c r="E48" s="16"/>
    </row>
    <row r="49" spans="1:5" ht="14.25">
      <c r="A49" s="14">
        <v>2</v>
      </c>
      <c r="B49" s="15" t="s">
        <v>49</v>
      </c>
      <c r="C49" s="16" t="s">
        <v>23</v>
      </c>
      <c r="D49" s="16"/>
      <c r="E49" s="16">
        <f>1380.58</f>
        <v>1380.58</v>
      </c>
    </row>
    <row r="50" spans="1:5" ht="27.75" customHeight="1">
      <c r="A50" s="14">
        <v>3</v>
      </c>
      <c r="B50" s="15" t="s">
        <v>50</v>
      </c>
      <c r="C50" s="14" t="s">
        <v>23</v>
      </c>
      <c r="D50" s="14"/>
      <c r="E50" s="14">
        <f>29251.57</f>
        <v>29251.57</v>
      </c>
    </row>
    <row r="51" spans="1:5" ht="27" customHeight="1">
      <c r="A51" s="14">
        <v>4</v>
      </c>
      <c r="B51" s="15" t="s">
        <v>51</v>
      </c>
      <c r="C51" s="14" t="s">
        <v>23</v>
      </c>
      <c r="D51" s="14"/>
      <c r="E51" s="14">
        <f>2508.4</f>
        <v>2508.4</v>
      </c>
    </row>
    <row r="52" spans="1:5" ht="14.25">
      <c r="A52" s="14"/>
      <c r="B52" s="15"/>
      <c r="C52" s="14"/>
      <c r="D52" s="14"/>
      <c r="E52" s="14"/>
    </row>
    <row r="53" spans="1:5" ht="15">
      <c r="A53" s="19"/>
      <c r="B53" s="20" t="s">
        <v>29</v>
      </c>
      <c r="C53" s="19"/>
      <c r="D53" s="19"/>
      <c r="E53" s="19">
        <f>E49+E48+E50+E51</f>
        <v>33140.55</v>
      </c>
    </row>
    <row r="54" spans="1:5" ht="15">
      <c r="A54" s="25"/>
      <c r="B54" s="26"/>
      <c r="C54" s="25"/>
      <c r="D54" s="25"/>
      <c r="E54" s="25"/>
    </row>
    <row r="55" spans="1:5" ht="15.75" customHeight="1">
      <c r="A55" s="53" t="s">
        <v>52</v>
      </c>
      <c r="B55" s="53"/>
      <c r="C55" s="53"/>
      <c r="D55" s="53"/>
      <c r="E55" s="53"/>
    </row>
    <row r="56" spans="1:5" ht="15.75">
      <c r="A56" s="11" t="s">
        <v>1</v>
      </c>
      <c r="B56" s="12" t="s">
        <v>19</v>
      </c>
      <c r="C56" s="13" t="s">
        <v>2</v>
      </c>
      <c r="D56" s="13" t="s">
        <v>20</v>
      </c>
      <c r="E56" s="13" t="s">
        <v>21</v>
      </c>
    </row>
    <row r="57" spans="1:5" ht="44.25" customHeight="1">
      <c r="A57" s="14">
        <v>1</v>
      </c>
      <c r="B57" s="16" t="s">
        <v>53</v>
      </c>
      <c r="C57" s="15" t="s">
        <v>23</v>
      </c>
      <c r="D57" s="16" t="s">
        <v>54</v>
      </c>
      <c r="E57" s="16">
        <v>5974.8</v>
      </c>
    </row>
    <row r="58" spans="1:5" ht="14.25">
      <c r="A58" s="14">
        <v>2</v>
      </c>
      <c r="B58" s="15"/>
      <c r="C58" s="16" t="s">
        <v>23</v>
      </c>
      <c r="D58" s="16"/>
      <c r="E58" s="16"/>
    </row>
    <row r="59" spans="1:5" ht="14.25">
      <c r="A59" s="14">
        <v>3</v>
      </c>
      <c r="B59" s="15"/>
      <c r="C59" s="14" t="s">
        <v>23</v>
      </c>
      <c r="D59" s="14"/>
      <c r="E59" s="14"/>
    </row>
    <row r="60" spans="1:5" ht="14.25">
      <c r="A60" s="14">
        <v>4</v>
      </c>
      <c r="B60" s="15"/>
      <c r="C60" s="14" t="s">
        <v>23</v>
      </c>
      <c r="D60" s="14"/>
      <c r="E60" s="14"/>
    </row>
    <row r="61" spans="1:5" ht="14.25">
      <c r="A61" s="14"/>
      <c r="B61" s="15"/>
      <c r="C61" s="14"/>
      <c r="D61" s="14"/>
      <c r="E61" s="14"/>
    </row>
    <row r="62" spans="1:5" ht="15">
      <c r="A62" s="19"/>
      <c r="B62" s="20" t="s">
        <v>29</v>
      </c>
      <c r="C62" s="19"/>
      <c r="D62" s="19"/>
      <c r="E62" s="19">
        <f>E58+E57+E59+E60</f>
        <v>5974.8</v>
      </c>
    </row>
    <row r="63" spans="1:5" ht="15">
      <c r="A63" s="25"/>
      <c r="B63" s="26"/>
      <c r="C63" s="25"/>
      <c r="D63" s="25"/>
      <c r="E63" s="25"/>
    </row>
    <row r="64" spans="1:5" ht="16.5" customHeight="1">
      <c r="A64" s="53" t="s">
        <v>55</v>
      </c>
      <c r="B64" s="53"/>
      <c r="C64" s="53"/>
      <c r="D64" s="53"/>
      <c r="E64" s="53"/>
    </row>
    <row r="65" spans="1:5" ht="15.75">
      <c r="A65" s="11" t="s">
        <v>1</v>
      </c>
      <c r="B65" s="12" t="s">
        <v>19</v>
      </c>
      <c r="C65" s="13" t="s">
        <v>2</v>
      </c>
      <c r="D65" s="13" t="s">
        <v>20</v>
      </c>
      <c r="E65" s="13" t="s">
        <v>21</v>
      </c>
    </row>
    <row r="66" spans="1:5" ht="31.5" customHeight="1">
      <c r="A66" s="14">
        <v>1</v>
      </c>
      <c r="B66" s="16" t="s">
        <v>56</v>
      </c>
      <c r="C66" s="15" t="s">
        <v>23</v>
      </c>
      <c r="D66" s="16"/>
      <c r="E66" s="16">
        <v>250492</v>
      </c>
    </row>
    <row r="67" spans="1:5" ht="14.25">
      <c r="A67" s="14">
        <v>2</v>
      </c>
      <c r="B67" s="15"/>
      <c r="C67" s="16" t="s">
        <v>23</v>
      </c>
      <c r="D67" s="16"/>
      <c r="E67" s="16"/>
    </row>
    <row r="68" spans="1:5" ht="14.25">
      <c r="A68" s="14">
        <v>3</v>
      </c>
      <c r="B68" s="15"/>
      <c r="C68" s="14" t="s">
        <v>23</v>
      </c>
      <c r="D68" s="14"/>
      <c r="E68" s="14"/>
    </row>
    <row r="69" spans="1:5" ht="14.25">
      <c r="A69" s="14">
        <v>4</v>
      </c>
      <c r="B69" s="15"/>
      <c r="C69" s="14" t="s">
        <v>23</v>
      </c>
      <c r="D69" s="14"/>
      <c r="E69" s="14"/>
    </row>
    <row r="70" spans="1:5" ht="14.25">
      <c r="A70" s="14"/>
      <c r="B70" s="15"/>
      <c r="C70" s="14"/>
      <c r="D70" s="14"/>
      <c r="E70" s="14"/>
    </row>
    <row r="71" spans="1:5" ht="15">
      <c r="A71" s="19"/>
      <c r="B71" s="20" t="s">
        <v>29</v>
      </c>
      <c r="C71" s="19"/>
      <c r="D71" s="19"/>
      <c r="E71" s="19">
        <f>E67+E66+E68+E69</f>
        <v>250492</v>
      </c>
    </row>
    <row r="72" spans="1:5" ht="15">
      <c r="A72" s="25"/>
      <c r="B72" s="26"/>
      <c r="C72" s="25"/>
      <c r="D72" s="25"/>
      <c r="E72" s="25"/>
    </row>
    <row r="73" spans="1:5" ht="24" customHeight="1">
      <c r="A73" s="52" t="s">
        <v>57</v>
      </c>
      <c r="B73" s="52"/>
      <c r="C73" s="52"/>
      <c r="D73" s="52"/>
      <c r="E73" s="52"/>
    </row>
    <row r="74" spans="1:5" ht="15.75">
      <c r="A74" s="11" t="s">
        <v>1</v>
      </c>
      <c r="B74" s="12" t="s">
        <v>19</v>
      </c>
      <c r="C74" s="13" t="s">
        <v>2</v>
      </c>
      <c r="D74" s="13" t="s">
        <v>20</v>
      </c>
      <c r="E74" s="13" t="s">
        <v>21</v>
      </c>
    </row>
    <row r="75" spans="1:5" ht="43.5" customHeight="1">
      <c r="A75" s="14">
        <v>1</v>
      </c>
      <c r="B75" s="16" t="s">
        <v>58</v>
      </c>
      <c r="C75" s="15" t="s">
        <v>28</v>
      </c>
      <c r="D75" s="15" t="s">
        <v>59</v>
      </c>
      <c r="E75" s="15">
        <v>759.2</v>
      </c>
    </row>
    <row r="76" spans="1:5" ht="14.25">
      <c r="A76" s="14">
        <v>2</v>
      </c>
      <c r="B76" s="16"/>
      <c r="C76" s="16"/>
      <c r="D76" s="16"/>
      <c r="E76" s="16"/>
    </row>
    <row r="77" spans="1:5" ht="14.25">
      <c r="A77" s="14">
        <v>3</v>
      </c>
      <c r="B77" s="16"/>
      <c r="C77" s="16"/>
      <c r="D77" s="16"/>
      <c r="E77" s="16"/>
    </row>
    <row r="78" spans="1:5" ht="14.25">
      <c r="A78" s="14">
        <v>4</v>
      </c>
      <c r="B78" s="15"/>
      <c r="C78" s="14"/>
      <c r="D78" s="14"/>
      <c r="E78" s="14"/>
    </row>
    <row r="79" spans="1:5" ht="15">
      <c r="A79" s="19"/>
      <c r="B79" s="20" t="s">
        <v>29</v>
      </c>
      <c r="C79" s="19"/>
      <c r="D79" s="19"/>
      <c r="E79" s="19">
        <f>E76+E77+E75+E77+E78</f>
        <v>759.2</v>
      </c>
    </row>
    <row r="80" spans="1:5" ht="15">
      <c r="A80" s="25"/>
      <c r="B80" s="26"/>
      <c r="C80" s="25"/>
      <c r="D80" s="25"/>
      <c r="E80" s="25"/>
    </row>
    <row r="81" spans="1:5" ht="16.5" customHeight="1">
      <c r="A81" s="52" t="s">
        <v>60</v>
      </c>
      <c r="B81" s="52"/>
      <c r="C81" s="52"/>
      <c r="D81" s="52"/>
      <c r="E81" s="52"/>
    </row>
    <row r="82" spans="1:5" ht="15.75">
      <c r="A82" s="11" t="s">
        <v>1</v>
      </c>
      <c r="B82" s="12" t="s">
        <v>19</v>
      </c>
      <c r="C82" s="13" t="s">
        <v>2</v>
      </c>
      <c r="D82" s="13" t="s">
        <v>20</v>
      </c>
      <c r="E82" s="13" t="s">
        <v>21</v>
      </c>
    </row>
    <row r="83" spans="1:5" ht="28.5">
      <c r="A83" s="14">
        <v>1</v>
      </c>
      <c r="B83" s="16" t="s">
        <v>61</v>
      </c>
      <c r="C83" s="15" t="s">
        <v>23</v>
      </c>
      <c r="D83" s="15" t="s">
        <v>62</v>
      </c>
      <c r="E83" s="15">
        <f>3559.83</f>
        <v>3559.83</v>
      </c>
    </row>
    <row r="84" spans="1:5" ht="14.25">
      <c r="A84" s="14">
        <v>2</v>
      </c>
      <c r="B84" s="16"/>
      <c r="C84" s="16"/>
      <c r="D84" s="16"/>
      <c r="E84" s="16"/>
    </row>
    <row r="85" spans="1:5" ht="14.25">
      <c r="A85" s="14">
        <v>3</v>
      </c>
      <c r="B85" s="16"/>
      <c r="C85" s="16"/>
      <c r="D85" s="16"/>
      <c r="E85" s="16"/>
    </row>
    <row r="86" spans="1:5" ht="14.25">
      <c r="A86" s="14">
        <v>4</v>
      </c>
      <c r="B86" s="15"/>
      <c r="C86" s="14"/>
      <c r="D86" s="14"/>
      <c r="E86" s="14"/>
    </row>
    <row r="87" spans="1:5" ht="15">
      <c r="A87" s="19"/>
      <c r="B87" s="20" t="s">
        <v>29</v>
      </c>
      <c r="C87" s="19"/>
      <c r="D87" s="19"/>
      <c r="E87" s="19">
        <f>E84+E85+E83+E85+E86</f>
        <v>3559.83</v>
      </c>
    </row>
    <row r="88" spans="1:5" ht="15">
      <c r="A88" s="25"/>
      <c r="B88" s="26"/>
      <c r="C88" s="25"/>
      <c r="D88" s="25"/>
      <c r="E88" s="25"/>
    </row>
    <row r="89" spans="1:5" ht="16.5" customHeight="1">
      <c r="A89" s="52" t="s">
        <v>63</v>
      </c>
      <c r="B89" s="52"/>
      <c r="C89" s="52"/>
      <c r="D89" s="52"/>
      <c r="E89" s="52"/>
    </row>
    <row r="90" spans="1:5" ht="15.75">
      <c r="A90" s="11" t="s">
        <v>1</v>
      </c>
      <c r="B90" s="12" t="s">
        <v>19</v>
      </c>
      <c r="C90" s="13" t="s">
        <v>2</v>
      </c>
      <c r="D90" s="13" t="s">
        <v>20</v>
      </c>
      <c r="E90" s="13" t="s">
        <v>21</v>
      </c>
    </row>
    <row r="91" spans="1:5" ht="57">
      <c r="A91" s="14">
        <v>1</v>
      </c>
      <c r="B91" s="16" t="s">
        <v>64</v>
      </c>
      <c r="C91" s="15" t="s">
        <v>28</v>
      </c>
      <c r="D91" s="15"/>
      <c r="E91" s="15">
        <v>111959.85</v>
      </c>
    </row>
    <row r="92" spans="1:5" ht="14.25">
      <c r="A92" s="14">
        <v>2</v>
      </c>
      <c r="B92" s="16"/>
      <c r="C92" s="16"/>
      <c r="D92" s="16"/>
      <c r="E92" s="16"/>
    </row>
    <row r="93" spans="1:5" ht="14.25">
      <c r="A93" s="14">
        <v>3</v>
      </c>
      <c r="B93" s="16"/>
      <c r="C93" s="16"/>
      <c r="D93" s="16"/>
      <c r="E93" s="16"/>
    </row>
    <row r="94" spans="1:5" ht="14.25">
      <c r="A94" s="14">
        <v>4</v>
      </c>
      <c r="B94" s="15"/>
      <c r="C94" s="14"/>
      <c r="D94" s="14"/>
      <c r="E94" s="14"/>
    </row>
    <row r="95" spans="1:5" ht="15">
      <c r="A95" s="19"/>
      <c r="B95" s="20" t="s">
        <v>29</v>
      </c>
      <c r="C95" s="19"/>
      <c r="D95" s="19"/>
      <c r="E95" s="19">
        <f>E92+E93+E91+E93+E94</f>
        <v>111959.85</v>
      </c>
    </row>
    <row r="96" spans="1:5" ht="12.75">
      <c r="A96" s="8"/>
      <c r="B96" s="21"/>
      <c r="C96" s="8"/>
      <c r="D96" s="8"/>
      <c r="E96" s="8"/>
    </row>
    <row r="97" spans="1:5" ht="15">
      <c r="A97" s="27"/>
      <c r="B97" s="28" t="s">
        <v>65</v>
      </c>
      <c r="C97" s="27"/>
      <c r="D97" s="27"/>
      <c r="E97" s="27">
        <f>E6+E14+E22+E30+E37+E44+E53+E62+E71+E79+E87+E95</f>
        <v>519779.97</v>
      </c>
    </row>
    <row r="98" spans="1:5" ht="15">
      <c r="A98" s="29"/>
      <c r="B98" s="30"/>
      <c r="C98" s="29"/>
      <c r="D98" s="29"/>
      <c r="E98" s="29"/>
    </row>
    <row r="99" spans="1:5" ht="15">
      <c r="A99" s="29"/>
      <c r="B99" s="30"/>
      <c r="C99" s="29"/>
      <c r="D99" s="29"/>
      <c r="E99" s="29"/>
    </row>
  </sheetData>
  <sheetProtection selectLockedCells="1" selectUnlockedCells="1"/>
  <mergeCells count="12">
    <mergeCell ref="A46:E46"/>
    <mergeCell ref="A55:E55"/>
    <mergeCell ref="A64:E64"/>
    <mergeCell ref="A73:E73"/>
    <mergeCell ref="A81:E81"/>
    <mergeCell ref="A89:E89"/>
    <mergeCell ref="A1:E1"/>
    <mergeCell ref="A8:E8"/>
    <mergeCell ref="A16:E16"/>
    <mergeCell ref="A25:E25"/>
    <mergeCell ref="A32:E32"/>
    <mergeCell ref="A39:E39"/>
  </mergeCells>
  <printOptions/>
  <pageMargins left="0.7875" right="0.7875" top="1.0527777777777778" bottom="1.0527777777777778" header="0.7875" footer="0.7875"/>
  <pageSetup horizontalDpi="300" verticalDpi="300" orientation="portrait" paperSize="9" scale="6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zoomScale="80" zoomScaleNormal="80" zoomScalePageLayoutView="0" workbookViewId="0" topLeftCell="A94">
      <selection activeCell="E110" sqref="E110"/>
    </sheetView>
  </sheetViews>
  <sheetFormatPr defaultColWidth="11.57421875" defaultRowHeight="12.75"/>
  <cols>
    <col min="1" max="1" width="9.57421875" style="10" customWidth="1"/>
    <col min="2" max="2" width="43.421875" style="10" customWidth="1"/>
    <col min="3" max="3" width="28.57421875" style="10" customWidth="1"/>
    <col min="4" max="4" width="47.421875" style="10" customWidth="1"/>
    <col min="5" max="5" width="16.57421875" style="10" customWidth="1"/>
    <col min="6" max="16384" width="11.57421875" style="10" customWidth="1"/>
  </cols>
  <sheetData>
    <row r="1" spans="1:5" ht="30.75" customHeight="1">
      <c r="A1" s="52" t="s">
        <v>18</v>
      </c>
      <c r="B1" s="52"/>
      <c r="C1" s="52"/>
      <c r="D1" s="52"/>
      <c r="E1" s="52"/>
    </row>
    <row r="2" spans="1:5" ht="15.75">
      <c r="A2" s="11" t="s">
        <v>1</v>
      </c>
      <c r="B2" s="12" t="s">
        <v>19</v>
      </c>
      <c r="C2" s="12" t="s">
        <v>2</v>
      </c>
      <c r="D2" s="12" t="s">
        <v>20</v>
      </c>
      <c r="E2" s="12" t="s">
        <v>21</v>
      </c>
    </row>
    <row r="3" spans="1:5" ht="14.25">
      <c r="A3" s="15">
        <v>1</v>
      </c>
      <c r="B3" s="16" t="s">
        <v>66</v>
      </c>
      <c r="C3" s="15" t="s">
        <v>28</v>
      </c>
      <c r="D3" s="15" t="s">
        <v>67</v>
      </c>
      <c r="E3" s="15">
        <f>1127.19</f>
        <v>1127.19</v>
      </c>
    </row>
    <row r="4" spans="1:5" ht="14.25">
      <c r="A4" s="15">
        <v>2</v>
      </c>
      <c r="B4" s="16" t="s">
        <v>68</v>
      </c>
      <c r="C4" s="15" t="s">
        <v>28</v>
      </c>
      <c r="D4" s="16" t="s">
        <v>69</v>
      </c>
      <c r="E4" s="16">
        <f>1695.88</f>
        <v>1695.88</v>
      </c>
    </row>
    <row r="5" spans="1:5" ht="14.25">
      <c r="A5" s="15">
        <v>3</v>
      </c>
      <c r="B5" s="15" t="s">
        <v>70</v>
      </c>
      <c r="C5" s="15" t="s">
        <v>28</v>
      </c>
      <c r="D5" s="15"/>
      <c r="E5" s="15">
        <f>211.985</f>
        <v>211.985</v>
      </c>
    </row>
    <row r="6" spans="1:5" ht="14.25">
      <c r="A6" s="15">
        <v>4</v>
      </c>
      <c r="B6" s="15"/>
      <c r="C6" s="16"/>
      <c r="D6" s="15"/>
      <c r="E6" s="15"/>
    </row>
    <row r="7" spans="1:5" ht="15">
      <c r="A7" s="20"/>
      <c r="B7" s="20" t="s">
        <v>29</v>
      </c>
      <c r="C7" s="20"/>
      <c r="D7" s="20"/>
      <c r="E7" s="20">
        <f>SUM(E3:E6)</f>
        <v>3035.0550000000003</v>
      </c>
    </row>
    <row r="8" spans="1:5" ht="12.75">
      <c r="A8" s="21"/>
      <c r="B8" s="21"/>
      <c r="C8" s="21"/>
      <c r="D8" s="21"/>
      <c r="E8" s="21"/>
    </row>
    <row r="9" spans="1:5" ht="29.25" customHeight="1">
      <c r="A9" s="52" t="s">
        <v>71</v>
      </c>
      <c r="B9" s="52"/>
      <c r="C9" s="52"/>
      <c r="D9" s="52"/>
      <c r="E9" s="52"/>
    </row>
    <row r="10" spans="1:5" ht="15.75">
      <c r="A10" s="11" t="s">
        <v>1</v>
      </c>
      <c r="B10" s="12" t="s">
        <v>19</v>
      </c>
      <c r="C10" s="12" t="s">
        <v>2</v>
      </c>
      <c r="D10" s="12" t="s">
        <v>20</v>
      </c>
      <c r="E10" s="12" t="s">
        <v>21</v>
      </c>
    </row>
    <row r="11" spans="1:5" ht="14.25">
      <c r="A11" s="31">
        <v>1</v>
      </c>
      <c r="B11" s="16" t="s">
        <v>70</v>
      </c>
      <c r="C11" s="15" t="s">
        <v>28</v>
      </c>
      <c r="D11" s="15"/>
      <c r="E11" s="15">
        <f>211.985</f>
        <v>211.985</v>
      </c>
    </row>
    <row r="12" spans="1:5" ht="30.75" customHeight="1">
      <c r="A12" s="31">
        <v>2</v>
      </c>
      <c r="B12" s="16" t="s">
        <v>68</v>
      </c>
      <c r="C12" s="15" t="s">
        <v>28</v>
      </c>
      <c r="D12" s="16" t="s">
        <v>69</v>
      </c>
      <c r="E12" s="16">
        <f>1695.88</f>
        <v>1695.88</v>
      </c>
    </row>
    <row r="13" spans="1:5" ht="58.5" customHeight="1">
      <c r="A13" s="31">
        <v>3</v>
      </c>
      <c r="B13" s="16" t="s">
        <v>72</v>
      </c>
      <c r="C13" s="15" t="s">
        <v>28</v>
      </c>
      <c r="D13" s="16" t="s">
        <v>73</v>
      </c>
      <c r="E13" s="16">
        <v>1591.43</v>
      </c>
    </row>
    <row r="14" spans="1:5" s="34" customFormat="1" ht="60" customHeight="1">
      <c r="A14" s="32">
        <v>4</v>
      </c>
      <c r="B14" s="33" t="s">
        <v>74</v>
      </c>
      <c r="C14" s="33" t="s">
        <v>23</v>
      </c>
      <c r="D14" s="33" t="s">
        <v>73</v>
      </c>
      <c r="E14" s="33">
        <f>-1896.01</f>
        <v>-1896.01</v>
      </c>
    </row>
    <row r="15" spans="1:5" ht="14.25">
      <c r="A15" s="31">
        <v>5</v>
      </c>
      <c r="B15" s="16"/>
      <c r="C15" s="16"/>
      <c r="D15" s="35"/>
      <c r="E15" s="16"/>
    </row>
    <row r="16" spans="1:5" ht="15">
      <c r="A16" s="20"/>
      <c r="B16" s="20" t="s">
        <v>29</v>
      </c>
      <c r="C16" s="20"/>
      <c r="D16" s="20"/>
      <c r="E16" s="20">
        <f>E11+E12+E13+E14+E15</f>
        <v>1603.285</v>
      </c>
    </row>
    <row r="17" spans="1:5" ht="12.75">
      <c r="A17" s="21"/>
      <c r="B17" s="21"/>
      <c r="C17" s="21"/>
      <c r="D17" s="21"/>
      <c r="E17" s="21"/>
    </row>
    <row r="18" spans="1:5" ht="25.5" customHeight="1">
      <c r="A18" s="51" t="s">
        <v>35</v>
      </c>
      <c r="B18" s="51"/>
      <c r="C18" s="51"/>
      <c r="D18" s="51"/>
      <c r="E18" s="51"/>
    </row>
    <row r="19" spans="1:5" ht="15.75">
      <c r="A19" s="11" t="s">
        <v>1</v>
      </c>
      <c r="B19" s="12" t="s">
        <v>19</v>
      </c>
      <c r="C19" s="12" t="s">
        <v>2</v>
      </c>
      <c r="D19" s="12" t="s">
        <v>20</v>
      </c>
      <c r="E19" s="12" t="s">
        <v>21</v>
      </c>
    </row>
    <row r="20" spans="1:5" ht="69.75" customHeight="1">
      <c r="A20" s="36">
        <v>1</v>
      </c>
      <c r="B20" s="37" t="s">
        <v>75</v>
      </c>
      <c r="C20" s="36" t="s">
        <v>28</v>
      </c>
      <c r="D20" s="36"/>
      <c r="E20" s="36">
        <f>-3238.32</f>
        <v>-3238.32</v>
      </c>
    </row>
    <row r="21" spans="1:5" ht="75" customHeight="1">
      <c r="A21" s="36">
        <v>2</v>
      </c>
      <c r="B21" s="37" t="s">
        <v>76</v>
      </c>
      <c r="C21" s="37" t="s">
        <v>23</v>
      </c>
      <c r="D21" s="37"/>
      <c r="E21" s="37">
        <f>-3395.16</f>
        <v>-3395.16</v>
      </c>
    </row>
    <row r="22" spans="1:5" ht="14.25">
      <c r="A22" s="15">
        <v>3</v>
      </c>
      <c r="B22" s="16" t="s">
        <v>70</v>
      </c>
      <c r="C22" s="15" t="s">
        <v>28</v>
      </c>
      <c r="D22" s="15"/>
      <c r="E22" s="15">
        <f>211.985</f>
        <v>211.985</v>
      </c>
    </row>
    <row r="23" spans="1:5" ht="14.25">
      <c r="A23" s="15">
        <v>4</v>
      </c>
      <c r="B23" s="16" t="s">
        <v>68</v>
      </c>
      <c r="C23" s="15" t="s">
        <v>28</v>
      </c>
      <c r="D23" s="16" t="s">
        <v>69</v>
      </c>
      <c r="E23" s="16">
        <f>1695.88</f>
        <v>1695.88</v>
      </c>
    </row>
    <row r="24" spans="1:5" ht="15">
      <c r="A24" s="20"/>
      <c r="B24" s="20" t="s">
        <v>29</v>
      </c>
      <c r="C24" s="20"/>
      <c r="D24" s="20"/>
      <c r="E24" s="20">
        <f>E21+E20+E22+E23</f>
        <v>-4725.615</v>
      </c>
    </row>
    <row r="25" spans="1:5" ht="12.75">
      <c r="A25" s="21"/>
      <c r="B25" s="21"/>
      <c r="C25" s="21"/>
      <c r="D25" s="21"/>
      <c r="E25" s="21"/>
    </row>
    <row r="26" spans="1:5" ht="23.25" customHeight="1">
      <c r="A26" s="51" t="s">
        <v>36</v>
      </c>
      <c r="B26" s="51"/>
      <c r="C26" s="51"/>
      <c r="D26" s="51"/>
      <c r="E26" s="51"/>
    </row>
    <row r="27" spans="1:5" ht="15.75">
      <c r="A27" s="11" t="s">
        <v>1</v>
      </c>
      <c r="B27" s="12" t="s">
        <v>19</v>
      </c>
      <c r="C27" s="12" t="s">
        <v>2</v>
      </c>
      <c r="D27" s="12" t="s">
        <v>20</v>
      </c>
      <c r="E27" s="12" t="s">
        <v>21</v>
      </c>
    </row>
    <row r="28" spans="1:5" ht="14.25">
      <c r="A28" s="15">
        <v>1</v>
      </c>
      <c r="B28" s="16" t="s">
        <v>70</v>
      </c>
      <c r="C28" s="15" t="s">
        <v>28</v>
      </c>
      <c r="D28" s="15"/>
      <c r="E28" s="15">
        <f>211.99</f>
        <v>211.99</v>
      </c>
    </row>
    <row r="29" spans="1:5" ht="14.25">
      <c r="A29" s="15">
        <v>2</v>
      </c>
      <c r="B29" s="16" t="s">
        <v>68</v>
      </c>
      <c r="C29" s="15" t="s">
        <v>28</v>
      </c>
      <c r="D29" s="16" t="s">
        <v>69</v>
      </c>
      <c r="E29" s="16">
        <f>1695.88</f>
        <v>1695.88</v>
      </c>
    </row>
    <row r="30" spans="1:5" ht="14.25">
      <c r="A30" s="15">
        <v>3</v>
      </c>
      <c r="B30" s="15"/>
      <c r="C30" s="15" t="s">
        <v>23</v>
      </c>
      <c r="D30" s="15"/>
      <c r="E30" s="15"/>
    </row>
    <row r="31" spans="1:5" ht="14.25">
      <c r="A31" s="15">
        <v>4</v>
      </c>
      <c r="B31" s="15"/>
      <c r="C31" s="15"/>
      <c r="D31" s="15"/>
      <c r="E31" s="15"/>
    </row>
    <row r="32" spans="1:5" ht="14.25">
      <c r="A32" s="15">
        <v>5</v>
      </c>
      <c r="B32" s="15"/>
      <c r="C32" s="15"/>
      <c r="D32" s="15"/>
      <c r="E32" s="15"/>
    </row>
    <row r="33" spans="1:5" ht="14.25">
      <c r="A33" s="15">
        <v>6</v>
      </c>
      <c r="B33" s="15"/>
      <c r="C33" s="15"/>
      <c r="D33" s="15"/>
      <c r="E33" s="15"/>
    </row>
    <row r="34" spans="1:5" ht="15">
      <c r="A34" s="20"/>
      <c r="B34" s="20" t="s">
        <v>29</v>
      </c>
      <c r="C34" s="20"/>
      <c r="D34" s="20"/>
      <c r="E34" s="20">
        <f>E29+E28+E30+E31+E32+E33</f>
        <v>1907.8700000000001</v>
      </c>
    </row>
    <row r="35" spans="1:5" ht="12.75">
      <c r="A35" s="21"/>
      <c r="B35" s="21"/>
      <c r="C35" s="21"/>
      <c r="D35" s="21"/>
      <c r="E35" s="21"/>
    </row>
    <row r="36" spans="1:5" ht="21.75" customHeight="1">
      <c r="A36" s="51" t="s">
        <v>77</v>
      </c>
      <c r="B36" s="51"/>
      <c r="C36" s="51"/>
      <c r="D36" s="51"/>
      <c r="E36" s="51"/>
    </row>
    <row r="37" spans="1:5" ht="15.75">
      <c r="A37" s="11" t="s">
        <v>1</v>
      </c>
      <c r="B37" s="12" t="s">
        <v>19</v>
      </c>
      <c r="C37" s="12" t="s">
        <v>2</v>
      </c>
      <c r="D37" s="12" t="s">
        <v>20</v>
      </c>
      <c r="E37" s="12" t="s">
        <v>21</v>
      </c>
    </row>
    <row r="38" spans="1:5" ht="15">
      <c r="A38" s="38">
        <v>1</v>
      </c>
      <c r="B38" s="16" t="s">
        <v>70</v>
      </c>
      <c r="C38" s="15" t="s">
        <v>28</v>
      </c>
      <c r="D38" s="15"/>
      <c r="E38" s="15">
        <f>211.99</f>
        <v>211.99</v>
      </c>
    </row>
    <row r="39" spans="1:5" ht="15">
      <c r="A39" s="38">
        <v>2</v>
      </c>
      <c r="B39" s="16" t="s">
        <v>68</v>
      </c>
      <c r="C39" s="15" t="s">
        <v>28</v>
      </c>
      <c r="D39" s="16" t="s">
        <v>69</v>
      </c>
      <c r="E39" s="16">
        <f>1695.88</f>
        <v>1695.88</v>
      </c>
    </row>
    <row r="40" spans="1:5" ht="15">
      <c r="A40" s="38">
        <v>3</v>
      </c>
      <c r="B40" s="16" t="s">
        <v>78</v>
      </c>
      <c r="C40" s="15" t="s">
        <v>28</v>
      </c>
      <c r="D40" s="15" t="s">
        <v>79</v>
      </c>
      <c r="E40" s="15">
        <v>2828.7</v>
      </c>
    </row>
    <row r="41" spans="1:5" ht="15">
      <c r="A41" s="38">
        <v>4</v>
      </c>
      <c r="B41" s="16"/>
      <c r="C41" s="15"/>
      <c r="D41" s="15"/>
      <c r="E41" s="15"/>
    </row>
    <row r="42" spans="1:5" ht="15">
      <c r="A42" s="38">
        <v>5</v>
      </c>
      <c r="B42" s="16"/>
      <c r="C42" s="15"/>
      <c r="D42" s="15"/>
      <c r="E42" s="15"/>
    </row>
    <row r="43" spans="1:5" ht="15">
      <c r="A43" s="38">
        <v>6</v>
      </c>
      <c r="B43" s="16"/>
      <c r="C43" s="15"/>
      <c r="D43" s="15"/>
      <c r="E43" s="15"/>
    </row>
    <row r="44" spans="1:5" ht="15">
      <c r="A44" s="38">
        <v>7</v>
      </c>
      <c r="B44" s="16"/>
      <c r="C44" s="15"/>
      <c r="D44" s="15"/>
      <c r="E44" s="15"/>
    </row>
    <row r="45" spans="1:5" ht="15">
      <c r="A45" s="38">
        <v>8</v>
      </c>
      <c r="B45" s="15"/>
      <c r="C45" s="15"/>
      <c r="D45" s="38"/>
      <c r="E45" s="15"/>
    </row>
    <row r="46" spans="1:5" ht="15">
      <c r="A46" s="20"/>
      <c r="B46" s="20" t="s">
        <v>29</v>
      </c>
      <c r="C46" s="20"/>
      <c r="D46" s="20"/>
      <c r="E46" s="20">
        <f>E38+E45+E39+E40+E41+E42+E43+E44</f>
        <v>4736.57</v>
      </c>
    </row>
    <row r="47" spans="1:5" ht="15">
      <c r="A47" s="26"/>
      <c r="B47" s="26"/>
      <c r="C47" s="26"/>
      <c r="D47" s="26"/>
      <c r="E47" s="26"/>
    </row>
    <row r="48" spans="1:5" ht="18" customHeight="1">
      <c r="A48" s="51" t="s">
        <v>80</v>
      </c>
      <c r="B48" s="51"/>
      <c r="C48" s="51"/>
      <c r="D48" s="51"/>
      <c r="E48" s="51"/>
    </row>
    <row r="49" spans="1:5" ht="15.75">
      <c r="A49" s="11" t="s">
        <v>1</v>
      </c>
      <c r="B49" s="12" t="s">
        <v>19</v>
      </c>
      <c r="C49" s="12" t="s">
        <v>2</v>
      </c>
      <c r="D49" s="12" t="s">
        <v>20</v>
      </c>
      <c r="E49" s="12" t="s">
        <v>21</v>
      </c>
    </row>
    <row r="50" spans="1:5" ht="14.25">
      <c r="A50" s="15">
        <v>1</v>
      </c>
      <c r="B50" s="16" t="s">
        <v>70</v>
      </c>
      <c r="C50" s="15" t="s">
        <v>28</v>
      </c>
      <c r="D50" s="16"/>
      <c r="E50" s="15">
        <f>211.99</f>
        <v>211.99</v>
      </c>
    </row>
    <row r="51" spans="1:5" ht="14.25">
      <c r="A51" s="15">
        <v>2</v>
      </c>
      <c r="B51" s="16" t="s">
        <v>68</v>
      </c>
      <c r="C51" s="15" t="s">
        <v>28</v>
      </c>
      <c r="D51" s="16" t="s">
        <v>69</v>
      </c>
      <c r="E51" s="16">
        <f>1695.88</f>
        <v>1695.88</v>
      </c>
    </row>
    <row r="52" spans="1:5" ht="14.25">
      <c r="A52" s="15">
        <v>3</v>
      </c>
      <c r="B52" s="16" t="s">
        <v>81</v>
      </c>
      <c r="C52" s="15" t="s">
        <v>28</v>
      </c>
      <c r="D52" s="15" t="s">
        <v>82</v>
      </c>
      <c r="E52" s="15">
        <v>1456.71</v>
      </c>
    </row>
    <row r="53" spans="1:5" ht="14.25">
      <c r="A53" s="15">
        <v>4</v>
      </c>
      <c r="B53" s="16"/>
      <c r="C53" s="16"/>
      <c r="D53" s="16"/>
      <c r="E53" s="16"/>
    </row>
    <row r="54" spans="1:5" ht="15">
      <c r="A54" s="20"/>
      <c r="B54" s="20" t="s">
        <v>29</v>
      </c>
      <c r="C54" s="20"/>
      <c r="D54" s="20"/>
      <c r="E54" s="20">
        <f>SUM(E50:E53)</f>
        <v>3364.58</v>
      </c>
    </row>
    <row r="55" spans="1:5" ht="12.75">
      <c r="A55" s="21"/>
      <c r="B55" s="21"/>
      <c r="C55" s="21"/>
      <c r="D55" s="21"/>
      <c r="E55" s="21"/>
    </row>
    <row r="56" spans="1:5" ht="21" customHeight="1">
      <c r="A56" s="52" t="s">
        <v>48</v>
      </c>
      <c r="B56" s="52"/>
      <c r="C56" s="52"/>
      <c r="D56" s="52"/>
      <c r="E56" s="52"/>
    </row>
    <row r="57" spans="1:5" ht="15.75">
      <c r="A57" s="11" t="s">
        <v>1</v>
      </c>
      <c r="B57" s="12" t="s">
        <v>19</v>
      </c>
      <c r="C57" s="12" t="s">
        <v>2</v>
      </c>
      <c r="D57" s="12" t="s">
        <v>20</v>
      </c>
      <c r="E57" s="12" t="s">
        <v>21</v>
      </c>
    </row>
    <row r="58" spans="1:5" ht="15">
      <c r="A58" s="39">
        <v>1</v>
      </c>
      <c r="B58" s="16" t="s">
        <v>83</v>
      </c>
      <c r="C58" s="15" t="s">
        <v>28</v>
      </c>
      <c r="D58" s="15" t="s">
        <v>84</v>
      </c>
      <c r="E58" s="15">
        <f>713.11</f>
        <v>713.11</v>
      </c>
    </row>
    <row r="59" spans="1:5" ht="15">
      <c r="A59" s="39">
        <v>2</v>
      </c>
      <c r="B59" s="16" t="s">
        <v>85</v>
      </c>
      <c r="C59" s="15" t="s">
        <v>28</v>
      </c>
      <c r="D59" s="15" t="s">
        <v>86</v>
      </c>
      <c r="E59" s="15">
        <f>942.33</f>
        <v>942.33</v>
      </c>
    </row>
    <row r="60" spans="1:5" ht="15">
      <c r="A60" s="39">
        <v>3</v>
      </c>
      <c r="B60" s="16" t="s">
        <v>68</v>
      </c>
      <c r="C60" s="15" t="s">
        <v>28</v>
      </c>
      <c r="D60" s="24" t="s">
        <v>69</v>
      </c>
      <c r="E60" s="24">
        <v>1695.88</v>
      </c>
    </row>
    <row r="61" spans="1:5" ht="15">
      <c r="A61" s="39">
        <v>4</v>
      </c>
      <c r="B61" s="16" t="s">
        <v>70</v>
      </c>
      <c r="C61" s="15" t="s">
        <v>28</v>
      </c>
      <c r="D61" s="16"/>
      <c r="E61" s="15">
        <f>211.99</f>
        <v>211.99</v>
      </c>
    </row>
    <row r="62" spans="1:5" ht="15">
      <c r="A62" s="39">
        <v>5</v>
      </c>
      <c r="B62" s="18"/>
      <c r="C62" s="15" t="s">
        <v>28</v>
      </c>
      <c r="D62" s="24"/>
      <c r="E62" s="24"/>
    </row>
    <row r="63" spans="1:5" ht="15">
      <c r="A63" s="39">
        <v>6</v>
      </c>
      <c r="B63" s="18"/>
      <c r="C63" s="15" t="s">
        <v>28</v>
      </c>
      <c r="D63" s="24"/>
      <c r="E63" s="24"/>
    </row>
    <row r="64" spans="1:5" ht="15">
      <c r="A64" s="20"/>
      <c r="B64" s="20" t="s">
        <v>29</v>
      </c>
      <c r="C64" s="20"/>
      <c r="D64" s="20"/>
      <c r="E64" s="20">
        <f>E58+E59+E60+E61+E62+E63</f>
        <v>3563.3100000000004</v>
      </c>
    </row>
    <row r="65" spans="1:5" ht="12.75">
      <c r="A65" s="21"/>
      <c r="B65" s="21"/>
      <c r="C65" s="21"/>
      <c r="D65" s="21"/>
      <c r="E65" s="21"/>
    </row>
    <row r="66" spans="1:5" ht="19.5" customHeight="1">
      <c r="A66" s="52" t="s">
        <v>52</v>
      </c>
      <c r="B66" s="52"/>
      <c r="C66" s="52"/>
      <c r="D66" s="52"/>
      <c r="E66" s="52"/>
    </row>
    <row r="67" spans="1:5" ht="15.75">
      <c r="A67" s="11" t="s">
        <v>1</v>
      </c>
      <c r="B67" s="12" t="s">
        <v>19</v>
      </c>
      <c r="C67" s="12" t="s">
        <v>2</v>
      </c>
      <c r="D67" s="12" t="s">
        <v>20</v>
      </c>
      <c r="E67" s="12" t="s">
        <v>21</v>
      </c>
    </row>
    <row r="68" spans="1:5" ht="14.25">
      <c r="A68" s="15">
        <v>1</v>
      </c>
      <c r="B68" s="16" t="s">
        <v>87</v>
      </c>
      <c r="C68" s="15" t="s">
        <v>28</v>
      </c>
      <c r="D68" s="15" t="s">
        <v>88</v>
      </c>
      <c r="E68" s="15">
        <v>997.28</v>
      </c>
    </row>
    <row r="69" spans="1:5" ht="15">
      <c r="A69" s="15">
        <v>2</v>
      </c>
      <c r="B69" s="16" t="s">
        <v>68</v>
      </c>
      <c r="C69" s="15" t="s">
        <v>28</v>
      </c>
      <c r="D69" s="15" t="s">
        <v>69</v>
      </c>
      <c r="E69" s="24">
        <v>1695.88</v>
      </c>
    </row>
    <row r="70" spans="1:5" ht="14.25">
      <c r="A70" s="15">
        <v>3</v>
      </c>
      <c r="B70" s="16" t="s">
        <v>70</v>
      </c>
      <c r="C70" s="15" t="s">
        <v>28</v>
      </c>
      <c r="D70" s="16"/>
      <c r="E70" s="15">
        <f>211.99</f>
        <v>211.99</v>
      </c>
    </row>
    <row r="71" spans="1:5" ht="14.25">
      <c r="A71" s="15"/>
      <c r="B71" s="15"/>
      <c r="C71" s="16"/>
      <c r="D71" s="15"/>
      <c r="E71" s="15"/>
    </row>
    <row r="72" spans="1:5" ht="15">
      <c r="A72" s="20"/>
      <c r="B72" s="20" t="s">
        <v>29</v>
      </c>
      <c r="C72" s="20"/>
      <c r="D72" s="20"/>
      <c r="E72" s="20">
        <f>E68+E69+E70</f>
        <v>2905.1499999999996</v>
      </c>
    </row>
    <row r="73" spans="1:5" s="41" customFormat="1" ht="15">
      <c r="A73" s="40"/>
      <c r="B73" s="40"/>
      <c r="C73" s="40"/>
      <c r="D73" s="40"/>
      <c r="E73" s="40"/>
    </row>
    <row r="74" spans="1:5" ht="16.5" customHeight="1">
      <c r="A74" s="52" t="s">
        <v>89</v>
      </c>
      <c r="B74" s="52"/>
      <c r="C74" s="52"/>
      <c r="D74" s="52"/>
      <c r="E74" s="52"/>
    </row>
    <row r="75" spans="1:5" ht="15.75">
      <c r="A75" s="11" t="s">
        <v>1</v>
      </c>
      <c r="B75" s="12" t="s">
        <v>19</v>
      </c>
      <c r="C75" s="12" t="s">
        <v>2</v>
      </c>
      <c r="D75" s="12" t="s">
        <v>20</v>
      </c>
      <c r="E75" s="12" t="s">
        <v>21</v>
      </c>
    </row>
    <row r="76" spans="1:5" ht="15">
      <c r="A76" s="15">
        <v>1</v>
      </c>
      <c r="B76" s="16" t="s">
        <v>68</v>
      </c>
      <c r="C76" s="15" t="s">
        <v>28</v>
      </c>
      <c r="D76" s="15" t="s">
        <v>69</v>
      </c>
      <c r="E76" s="24">
        <v>1695.88</v>
      </c>
    </row>
    <row r="77" spans="1:5" ht="14.25">
      <c r="A77" s="15">
        <v>2</v>
      </c>
      <c r="B77" s="16" t="s">
        <v>70</v>
      </c>
      <c r="C77" s="15" t="s">
        <v>28</v>
      </c>
      <c r="D77" s="15"/>
      <c r="E77" s="15">
        <f>211.99</f>
        <v>211.99</v>
      </c>
    </row>
    <row r="78" spans="1:5" ht="15">
      <c r="A78" s="15">
        <v>3</v>
      </c>
      <c r="B78" s="42"/>
      <c r="C78" s="15" t="s">
        <v>28</v>
      </c>
      <c r="D78" s="16"/>
      <c r="E78" s="16"/>
    </row>
    <row r="79" spans="1:5" ht="15">
      <c r="A79" s="15">
        <v>4</v>
      </c>
      <c r="B79" s="42"/>
      <c r="C79" s="15" t="s">
        <v>28</v>
      </c>
      <c r="D79" s="16"/>
      <c r="E79" s="16"/>
    </row>
    <row r="80" spans="1:5" ht="15">
      <c r="A80" s="15"/>
      <c r="B80" s="42"/>
      <c r="C80" s="15"/>
      <c r="D80" s="16"/>
      <c r="E80" s="16"/>
    </row>
    <row r="81" spans="1:5" ht="15">
      <c r="A81" s="20"/>
      <c r="B81" s="20" t="s">
        <v>29</v>
      </c>
      <c r="C81" s="20"/>
      <c r="D81" s="20"/>
      <c r="E81" s="20">
        <f>SUM(E76:E80)</f>
        <v>1907.8700000000001</v>
      </c>
    </row>
    <row r="82" spans="1:5" s="41" customFormat="1" ht="15">
      <c r="A82" s="40"/>
      <c r="B82" s="40"/>
      <c r="C82" s="40"/>
      <c r="D82" s="40"/>
      <c r="E82" s="40"/>
    </row>
    <row r="83" spans="1:5" ht="17.25" customHeight="1">
      <c r="A83" s="52" t="s">
        <v>90</v>
      </c>
      <c r="B83" s="52"/>
      <c r="C83" s="52"/>
      <c r="D83" s="52"/>
      <c r="E83" s="52"/>
    </row>
    <row r="84" spans="1:5" ht="15.75">
      <c r="A84" s="11" t="s">
        <v>1</v>
      </c>
      <c r="B84" s="12" t="s">
        <v>19</v>
      </c>
      <c r="C84" s="12" t="s">
        <v>2</v>
      </c>
      <c r="D84" s="12" t="s">
        <v>20</v>
      </c>
      <c r="E84" s="12" t="s">
        <v>21</v>
      </c>
    </row>
    <row r="85" spans="1:5" ht="15.75">
      <c r="A85" s="43">
        <v>1</v>
      </c>
      <c r="B85" s="16" t="s">
        <v>68</v>
      </c>
      <c r="C85" s="15" t="s">
        <v>28</v>
      </c>
      <c r="D85" s="15" t="s">
        <v>69</v>
      </c>
      <c r="E85" s="24">
        <v>1695.88</v>
      </c>
    </row>
    <row r="86" spans="1:5" ht="15">
      <c r="A86" s="43">
        <v>2</v>
      </c>
      <c r="B86" s="16" t="s">
        <v>70</v>
      </c>
      <c r="C86" s="15" t="s">
        <v>28</v>
      </c>
      <c r="D86" s="15"/>
      <c r="E86" s="15">
        <f>211.99</f>
        <v>211.99</v>
      </c>
    </row>
    <row r="87" spans="1:5" ht="15">
      <c r="A87" s="43">
        <v>3</v>
      </c>
      <c r="B87" s="16"/>
      <c r="C87" s="15" t="s">
        <v>28</v>
      </c>
      <c r="D87" s="16"/>
      <c r="E87" s="16"/>
    </row>
    <row r="88" spans="1:5" ht="15">
      <c r="A88" s="43">
        <v>4</v>
      </c>
      <c r="B88" s="42"/>
      <c r="C88" s="15" t="s">
        <v>28</v>
      </c>
      <c r="D88" s="16"/>
      <c r="E88" s="16"/>
    </row>
    <row r="89" spans="1:5" ht="15">
      <c r="A89" s="43">
        <v>5</v>
      </c>
      <c r="B89" s="15"/>
      <c r="C89" s="15" t="s">
        <v>28</v>
      </c>
      <c r="D89" s="15"/>
      <c r="E89" s="15"/>
    </row>
    <row r="90" spans="1:5" ht="15">
      <c r="A90" s="43">
        <v>6</v>
      </c>
      <c r="B90" s="15"/>
      <c r="C90" s="15"/>
      <c r="D90" s="15"/>
      <c r="E90" s="15"/>
    </row>
    <row r="91" spans="1:5" ht="15">
      <c r="A91" s="20"/>
      <c r="B91" s="20" t="s">
        <v>29</v>
      </c>
      <c r="C91" s="20"/>
      <c r="D91" s="20"/>
      <c r="E91" s="20">
        <f>SUM(E85:E90)</f>
        <v>1907.8700000000001</v>
      </c>
    </row>
    <row r="92" spans="1:5" ht="14.25">
      <c r="A92" s="15"/>
      <c r="B92" s="18"/>
      <c r="C92" s="15"/>
      <c r="D92" s="15"/>
      <c r="E92" s="15"/>
    </row>
    <row r="93" spans="1:5" ht="16.5" customHeight="1">
      <c r="A93" s="52" t="s">
        <v>91</v>
      </c>
      <c r="B93" s="52"/>
      <c r="C93" s="52"/>
      <c r="D93" s="52"/>
      <c r="E93" s="52"/>
    </row>
    <row r="94" spans="1:5" ht="15.75">
      <c r="A94" s="11" t="s">
        <v>1</v>
      </c>
      <c r="B94" s="12" t="s">
        <v>19</v>
      </c>
      <c r="C94" s="12" t="s">
        <v>2</v>
      </c>
      <c r="D94" s="12" t="s">
        <v>20</v>
      </c>
      <c r="E94" s="12" t="s">
        <v>21</v>
      </c>
    </row>
    <row r="95" spans="1:5" ht="15">
      <c r="A95" s="15">
        <v>1</v>
      </c>
      <c r="B95" s="16" t="s">
        <v>68</v>
      </c>
      <c r="C95" s="15" t="s">
        <v>28</v>
      </c>
      <c r="D95" s="16" t="s">
        <v>69</v>
      </c>
      <c r="E95" s="24">
        <v>1695.88</v>
      </c>
    </row>
    <row r="96" spans="1:5" ht="14.25">
      <c r="A96" s="15">
        <v>2</v>
      </c>
      <c r="B96" s="16" t="s">
        <v>70</v>
      </c>
      <c r="C96" s="15" t="s">
        <v>28</v>
      </c>
      <c r="D96" s="15"/>
      <c r="E96" s="15">
        <f>211.99</f>
        <v>211.99</v>
      </c>
    </row>
    <row r="97" spans="1:5" ht="43.5" customHeight="1">
      <c r="A97" s="15">
        <v>3</v>
      </c>
      <c r="B97" s="16" t="s">
        <v>92</v>
      </c>
      <c r="C97" s="15" t="s">
        <v>28</v>
      </c>
      <c r="D97" s="15" t="s">
        <v>93</v>
      </c>
      <c r="E97" s="15">
        <f>3967.94</f>
        <v>3967.94</v>
      </c>
    </row>
    <row r="98" spans="1:5" ht="28.5">
      <c r="A98" s="15">
        <v>4</v>
      </c>
      <c r="B98" s="15" t="s">
        <v>94</v>
      </c>
      <c r="C98" s="15" t="s">
        <v>23</v>
      </c>
      <c r="D98" s="15"/>
      <c r="E98" s="15">
        <f>11885.29</f>
        <v>11885.29</v>
      </c>
    </row>
    <row r="99" spans="1:5" ht="14.25">
      <c r="A99" s="15">
        <v>5</v>
      </c>
      <c r="B99" s="15"/>
      <c r="C99" s="15"/>
      <c r="D99" s="15"/>
      <c r="E99" s="15"/>
    </row>
    <row r="100" spans="1:5" ht="15">
      <c r="A100" s="20"/>
      <c r="B100" s="20" t="s">
        <v>29</v>
      </c>
      <c r="C100" s="20"/>
      <c r="D100" s="20"/>
      <c r="E100" s="20">
        <f>SUM(E95:E99)</f>
        <v>17761.100000000002</v>
      </c>
    </row>
    <row r="101" spans="1:5" ht="14.25">
      <c r="A101" s="15"/>
      <c r="B101" s="18"/>
      <c r="C101" s="15"/>
      <c r="D101" s="15"/>
      <c r="E101" s="15"/>
    </row>
    <row r="102" spans="1:5" ht="17.25" customHeight="1">
      <c r="A102" s="53" t="s">
        <v>95</v>
      </c>
      <c r="B102" s="53"/>
      <c r="C102" s="53"/>
      <c r="D102" s="53"/>
      <c r="E102" s="53"/>
    </row>
    <row r="103" spans="1:5" ht="15.75">
      <c r="A103" s="11" t="s">
        <v>1</v>
      </c>
      <c r="B103" s="12" t="s">
        <v>19</v>
      </c>
      <c r="C103" s="12" t="s">
        <v>2</v>
      </c>
      <c r="D103" s="12" t="s">
        <v>20</v>
      </c>
      <c r="E103" s="12" t="s">
        <v>21</v>
      </c>
    </row>
    <row r="104" spans="1:5" ht="15">
      <c r="A104" s="15">
        <v>1</v>
      </c>
      <c r="B104" s="16" t="s">
        <v>68</v>
      </c>
      <c r="C104" s="15" t="s">
        <v>28</v>
      </c>
      <c r="D104" s="16" t="s">
        <v>69</v>
      </c>
      <c r="E104" s="24">
        <v>1695.88</v>
      </c>
    </row>
    <row r="105" spans="1:5" ht="14.25">
      <c r="A105" s="15">
        <v>2</v>
      </c>
      <c r="B105" s="16" t="s">
        <v>70</v>
      </c>
      <c r="C105" s="15" t="s">
        <v>28</v>
      </c>
      <c r="D105" s="15"/>
      <c r="E105" s="15">
        <f>211.99</f>
        <v>211.99</v>
      </c>
    </row>
    <row r="106" spans="1:5" ht="57">
      <c r="A106" s="15">
        <v>3</v>
      </c>
      <c r="B106" s="16" t="s">
        <v>92</v>
      </c>
      <c r="C106" s="15" t="s">
        <v>28</v>
      </c>
      <c r="D106" s="15" t="s">
        <v>96</v>
      </c>
      <c r="E106" s="15">
        <v>3861.84</v>
      </c>
    </row>
    <row r="107" spans="1:5" ht="28.5">
      <c r="A107" s="15">
        <v>4</v>
      </c>
      <c r="B107" s="16" t="s">
        <v>97</v>
      </c>
      <c r="C107" s="15" t="s">
        <v>28</v>
      </c>
      <c r="D107" s="16"/>
      <c r="E107" s="16">
        <v>5909.17</v>
      </c>
    </row>
    <row r="108" spans="1:5" ht="28.5">
      <c r="A108" s="15">
        <v>5</v>
      </c>
      <c r="B108" s="16" t="s">
        <v>98</v>
      </c>
      <c r="C108" s="15" t="s">
        <v>28</v>
      </c>
      <c r="D108" s="16" t="s">
        <v>99</v>
      </c>
      <c r="E108" s="16">
        <v>841.26</v>
      </c>
    </row>
    <row r="109" spans="1:5" ht="14.25">
      <c r="A109" s="15">
        <v>6</v>
      </c>
      <c r="B109" s="16" t="s">
        <v>81</v>
      </c>
      <c r="C109" s="15" t="s">
        <v>28</v>
      </c>
      <c r="D109" s="16" t="s">
        <v>100</v>
      </c>
      <c r="E109" s="16">
        <v>1314.86</v>
      </c>
    </row>
    <row r="110" spans="1:5" ht="14.25">
      <c r="A110" s="15">
        <v>7</v>
      </c>
      <c r="B110" s="16"/>
      <c r="C110" s="15"/>
      <c r="D110" s="16"/>
      <c r="E110" s="16"/>
    </row>
    <row r="111" spans="1:5" ht="15">
      <c r="A111" s="20"/>
      <c r="B111" s="20" t="s">
        <v>29</v>
      </c>
      <c r="C111" s="20"/>
      <c r="D111" s="20"/>
      <c r="E111" s="20">
        <f>SUM(E104:E110)</f>
        <v>13835.000000000002</v>
      </c>
    </row>
    <row r="112" spans="1:5" ht="14.25">
      <c r="A112" s="15"/>
      <c r="B112" s="18"/>
      <c r="C112" s="15"/>
      <c r="D112" s="15"/>
      <c r="E112" s="15"/>
    </row>
    <row r="113" spans="1:5" ht="15">
      <c r="A113" s="28"/>
      <c r="B113" s="28" t="s">
        <v>65</v>
      </c>
      <c r="C113" s="28"/>
      <c r="D113" s="28"/>
      <c r="E113" s="44">
        <f>E7+E16+E24+E34+E46+E54+E64+E72+E81+E91+E100+E111</f>
        <v>51802.045</v>
      </c>
    </row>
  </sheetData>
  <sheetProtection selectLockedCells="1" selectUnlockedCells="1"/>
  <mergeCells count="12">
    <mergeCell ref="A56:E56"/>
    <mergeCell ref="A66:E66"/>
    <mergeCell ref="A74:E74"/>
    <mergeCell ref="A83:E83"/>
    <mergeCell ref="A93:E93"/>
    <mergeCell ref="A102:E102"/>
    <mergeCell ref="A1:E1"/>
    <mergeCell ref="A9:E9"/>
    <mergeCell ref="A18:E18"/>
    <mergeCell ref="A26:E26"/>
    <mergeCell ref="A36:E36"/>
    <mergeCell ref="A48:E48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5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2020-03-11T05:52:19Z</dcterms:modified>
  <cp:category/>
  <cp:version/>
  <cp:contentType/>
  <cp:contentStatus/>
</cp:coreProperties>
</file>